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13_ncr:1_{D33F8B9E-BE84-472F-8000-45A406F16818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Cena čištění OV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2" l="1"/>
  <c r="E33" i="2"/>
  <c r="E30" i="2"/>
  <c r="E27" i="2"/>
  <c r="F74" i="2" l="1"/>
  <c r="F72" i="2"/>
  <c r="E72" i="2"/>
  <c r="E22" i="2" l="1"/>
  <c r="E47" i="2" s="1"/>
  <c r="F65" i="2"/>
  <c r="E65" i="2"/>
  <c r="E74" i="2" l="1"/>
  <c r="F68" i="2" l="1"/>
  <c r="F73" i="2" l="1"/>
  <c r="F70" i="2"/>
  <c r="F64" i="2"/>
  <c r="E68" i="2"/>
  <c r="E73" i="2" l="1"/>
  <c r="F75" i="2"/>
  <c r="F76" i="2" s="1"/>
</calcChain>
</file>

<file path=xl/sharedStrings.xml><?xml version="1.0" encoding="utf-8"?>
<sst xmlns="http://schemas.openxmlformats.org/spreadsheetml/2006/main" count="210" uniqueCount="153">
  <si>
    <t>Poznámky Zadavatele:</t>
  </si>
  <si>
    <t>19.</t>
  </si>
  <si>
    <t>18.</t>
  </si>
  <si>
    <t>x</t>
  </si>
  <si>
    <t>Voda fakturovaná pitná, odpadní + srážková</t>
  </si>
  <si>
    <t>17.</t>
  </si>
  <si>
    <t>16.</t>
  </si>
  <si>
    <t>15.</t>
  </si>
  <si>
    <t>%</t>
  </si>
  <si>
    <t>14.</t>
  </si>
  <si>
    <t>13.</t>
  </si>
  <si>
    <t>12.</t>
  </si>
  <si>
    <t>JEDNOTKOVÉ NÁKLADY vč. prostředků na obnovu</t>
  </si>
  <si>
    <t>11.</t>
  </si>
  <si>
    <t>4a</t>
  </si>
  <si>
    <t>2b</t>
  </si>
  <si>
    <t>2a</t>
  </si>
  <si>
    <t>Kalkulace</t>
  </si>
  <si>
    <t>Poznámka</t>
  </si>
  <si>
    <t>Měrná jednotka</t>
  </si>
  <si>
    <t>Text</t>
  </si>
  <si>
    <t>Řádek</t>
  </si>
  <si>
    <t>Pitná nebo odpadní voda předaná</t>
  </si>
  <si>
    <t>Pitná nebo odpadní voda převzatá</t>
  </si>
  <si>
    <t>Voda odpadní čištěná</t>
  </si>
  <si>
    <t>I</t>
  </si>
  <si>
    <t>Voda srážková fakturovaná</t>
  </si>
  <si>
    <t>H</t>
  </si>
  <si>
    <t>- z toho domácnosti</t>
  </si>
  <si>
    <t>G</t>
  </si>
  <si>
    <t>Voda odpadní odváděná fakturovaná</t>
  </si>
  <si>
    <t>F</t>
  </si>
  <si>
    <t>E</t>
  </si>
  <si>
    <t>Voda pitná fakturovaná</t>
  </si>
  <si>
    <t>D</t>
  </si>
  <si>
    <t>osob</t>
  </si>
  <si>
    <t>Počet pracovníků</t>
  </si>
  <si>
    <t>C</t>
  </si>
  <si>
    <t>mil. Kč</t>
  </si>
  <si>
    <t>B</t>
  </si>
  <si>
    <t>A</t>
  </si>
  <si>
    <t>10.</t>
  </si>
  <si>
    <t>Správní režie</t>
  </si>
  <si>
    <t>9.</t>
  </si>
  <si>
    <t>Výrobní režie</t>
  </si>
  <si>
    <t>8.</t>
  </si>
  <si>
    <t>Ostatní výnosy</t>
  </si>
  <si>
    <t>7.</t>
  </si>
  <si>
    <t>Finanční náklady</t>
  </si>
  <si>
    <t>6.</t>
  </si>
  <si>
    <t>- ostatní provozní náklady ve vlastní režii</t>
  </si>
  <si>
    <t>5.3</t>
  </si>
  <si>
    <t>- ostatní provozní náklady externí</t>
  </si>
  <si>
    <t>5.2</t>
  </si>
  <si>
    <t>- poplatky za vypouštení odpadních vod</t>
  </si>
  <si>
    <t>5.1</t>
  </si>
  <si>
    <t>Provozní náklady</t>
  </si>
  <si>
    <t>5.</t>
  </si>
  <si>
    <t>4.4</t>
  </si>
  <si>
    <t>4.3</t>
  </si>
  <si>
    <t>4.2</t>
  </si>
  <si>
    <t>4.1</t>
  </si>
  <si>
    <t>Ostatní přímé náklady</t>
  </si>
  <si>
    <t>4.</t>
  </si>
  <si>
    <t>3.2</t>
  </si>
  <si>
    <t>3.1</t>
  </si>
  <si>
    <t>Mzdy</t>
  </si>
  <si>
    <t>3.</t>
  </si>
  <si>
    <t>2.2</t>
  </si>
  <si>
    <t>- elektrická energie</t>
  </si>
  <si>
    <t>2.1</t>
  </si>
  <si>
    <t>Energie</t>
  </si>
  <si>
    <t>2.</t>
  </si>
  <si>
    <t>- ostatní materiál</t>
  </si>
  <si>
    <t>1.4</t>
  </si>
  <si>
    <t>- chemikálie</t>
  </si>
  <si>
    <t>1.3</t>
  </si>
  <si>
    <t>1.2</t>
  </si>
  <si>
    <t>- surová voda podzemní + povrchová</t>
  </si>
  <si>
    <t>1.1</t>
  </si>
  <si>
    <t>Materiál</t>
  </si>
  <si>
    <t>1.</t>
  </si>
  <si>
    <r>
      <t>mil. m</t>
    </r>
    <r>
      <rPr>
        <vertAlign val="superscript"/>
        <sz val="9"/>
        <color theme="1"/>
        <rFont val="Arial"/>
        <family val="2"/>
        <charset val="238"/>
      </rPr>
      <t>3</t>
    </r>
  </si>
  <si>
    <r>
      <t>Kč / m</t>
    </r>
    <r>
      <rPr>
        <vertAlign val="superscript"/>
        <sz val="9"/>
        <color theme="1"/>
        <rFont val="Arial"/>
        <family val="2"/>
        <charset val="238"/>
      </rPr>
      <t>3</t>
    </r>
  </si>
  <si>
    <t>Voda odpadní</t>
  </si>
  <si>
    <t>Voda pitná</t>
  </si>
  <si>
    <t>Kalkulovaná cena pro vodné a stočné</t>
  </si>
  <si>
    <t>- pitná voda předaná + odpadní voda převzatá k čištění</t>
  </si>
  <si>
    <t>- ostatní energie</t>
  </si>
  <si>
    <t>- mzdové náklady</t>
  </si>
  <si>
    <t>- ostatní náklady další</t>
  </si>
  <si>
    <t>- odpisy infrastrukturního majetku</t>
  </si>
  <si>
    <t>- obnovující opravy infrastrukturního majetku</t>
  </si>
  <si>
    <t>- opravy infrastrukturního majetku ostatní</t>
  </si>
  <si>
    <t>Pachtovné / nájemné infrastrukturního majetku</t>
  </si>
  <si>
    <t>- z ř. 9 osobní náklady režijní správní</t>
  </si>
  <si>
    <t>12.1</t>
  </si>
  <si>
    <t>Vyrovnávací položka z roku 2022 dle platných pravidel cenové regulace</t>
  </si>
  <si>
    <t>12.2</t>
  </si>
  <si>
    <t>ÚVN + vyrovnávací položky</t>
  </si>
  <si>
    <t>Vyrovnávací položky</t>
  </si>
  <si>
    <t>Kalkulační zisk / ztráta</t>
  </si>
  <si>
    <t xml:space="preserve">UPLATŇOVANÁ CENA pro vodné, stočné </t>
  </si>
  <si>
    <t>UPLATŇOVANÁ CENA pro vodné, stočné + DPH</t>
  </si>
  <si>
    <t>20.</t>
  </si>
  <si>
    <r>
      <t>Kč / m</t>
    </r>
    <r>
      <rPr>
        <b/>
        <vertAlign val="superscript"/>
        <sz val="9"/>
        <color rgb="FF0070C0"/>
        <rFont val="Arial"/>
        <family val="2"/>
        <charset val="238"/>
      </rPr>
      <t>3</t>
    </r>
  </si>
  <si>
    <t>Kalkulační položky</t>
  </si>
  <si>
    <t>Kalkulační položky pro výpočet ceny pro vodné a stočné</t>
  </si>
  <si>
    <t>II</t>
  </si>
  <si>
    <t>III</t>
  </si>
  <si>
    <t>IV</t>
  </si>
  <si>
    <t>V</t>
  </si>
  <si>
    <t>VI</t>
  </si>
  <si>
    <t>VII</t>
  </si>
  <si>
    <t>VII.1</t>
  </si>
  <si>
    <t>VIII.</t>
  </si>
  <si>
    <t>Příjemce vodného a stočného</t>
  </si>
  <si>
    <t>Provozovatel - název a IČO</t>
  </si>
  <si>
    <t>Vlastník - název a IČO</t>
  </si>
  <si>
    <t>Formulář A až F</t>
  </si>
  <si>
    <t>Index 1 až x</t>
  </si>
  <si>
    <t>IČPE související s cenou</t>
  </si>
  <si>
    <t>ř.12.1 + ř. 12.2</t>
  </si>
  <si>
    <t>ř. 10 + ř. 12</t>
  </si>
  <si>
    <t>ř.14 / ř.13 * 100</t>
  </si>
  <si>
    <t>- podíl kalkulačního zisku / ztráty z ÚVN včetně vyrovnávacích položek</t>
  </si>
  <si>
    <t>- z řádku 14 prostředky na obnovu infrastrukturního majetku</t>
  </si>
  <si>
    <t>- zisk k použití / ztráta</t>
  </si>
  <si>
    <t>21.</t>
  </si>
  <si>
    <t>Tabulka č. 2</t>
  </si>
  <si>
    <t>3a</t>
  </si>
  <si>
    <t>Finanční vypořádání rozdílu kalkulací prováděných podle metodiky OPŽP - finanční nástroje</t>
  </si>
  <si>
    <t>ř. 14 - ř. 16</t>
  </si>
  <si>
    <t>ř. 13 + ř. 14</t>
  </si>
  <si>
    <t>ř.18 / ř.19</t>
  </si>
  <si>
    <t>ř.20 + DPH</t>
  </si>
  <si>
    <t>Tabulka č. 1</t>
  </si>
  <si>
    <t>Úplné vlastní náklady</t>
  </si>
  <si>
    <t>Celkem ÚVN + vyrovnávací položky + kalkulační zisk/ztráta</t>
  </si>
  <si>
    <t>KALKULACE CEN PRO VODNÉ A PRO STOČNÉ PRO KALENDÁŘNÍ ROK 2025</t>
  </si>
  <si>
    <t>Prostředky obnovy na rok 2025 podle PFO (mil. Kč)</t>
  </si>
  <si>
    <t>Z toho: Prostředky na obnovu z vodného a stočného na rok 2025</t>
  </si>
  <si>
    <t>Hodnota souvisejícícho majetku podle VÚME (mil. Kč)</t>
  </si>
  <si>
    <r>
      <t>(</t>
    </r>
    <r>
      <rPr>
        <b/>
        <i/>
        <sz val="9"/>
        <color theme="1" tint="0.249977111117893"/>
        <rFont val="Arial"/>
        <family val="2"/>
        <charset val="238"/>
      </rPr>
      <t>v cenách roku 2024</t>
    </r>
    <r>
      <rPr>
        <i/>
        <sz val="9"/>
        <color theme="1" tint="0.249977111117893"/>
        <rFont val="Arial"/>
        <family val="2"/>
        <charset val="238"/>
      </rPr>
      <t>)</t>
    </r>
  </si>
  <si>
    <t>Město Uherský Brod, IČ 00291463</t>
  </si>
  <si>
    <t>7208-772984-00291463-4/1 - 49453866</t>
  </si>
  <si>
    <t xml:space="preserve">Příloha č. 5 - Cena za čištění OV </t>
  </si>
  <si>
    <t xml:space="preserve">1) Zadavatel stanovuje pro soutěžní kalkulaci objemy uvedené v položkách  D, F a I. Pro smluvní období provozování dle Koncesní smlouvy budou tyto hodnoty aktualizovány na základě očekávané skutečnosti. </t>
  </si>
  <si>
    <t>3) Ostatní hodnoty a údaje doplní dodavatel (zelená pole).</t>
  </si>
  <si>
    <t>4)  Vybraný dodavatel před podpisem Služební provozní převede takto upravenou přílohu do formátu dle přílohy č. 19 vyhlášky č. 428/2001, ve znění pozdějších předpisů.</t>
  </si>
  <si>
    <t xml:space="preserve"> ř. 10/H</t>
  </si>
  <si>
    <t>ř. H</t>
  </si>
  <si>
    <t xml:space="preserve">2) V položce  4.4 - nájemné - Zadavatel neuplatňuje nájemné.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</si>
</sst>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0_ ;[Red]\-#,##0.000000\ "/>
    <numFmt numFmtId="165" formatCode="#,##0.00_ ;[Red]\-#,##0.00\ "/>
    <numFmt numFmtId="166" formatCode="#,##0.000_ ;[Red]\-#,##0.000\ "/>
    <numFmt numFmtId="167" formatCode="0.000"/>
    <numFmt numFmtId="168" formatCode="0.00_ ;[Red]\-0.00\ "/>
    <numFmt numFmtId="169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 tint="0.249977111117893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 indent="1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left" vertical="center" indent="1"/>
    </xf>
    <xf numFmtId="0" fontId="17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left" vertical="center"/>
    </xf>
    <xf numFmtId="168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wrapText="1" indent="1"/>
    </xf>
    <xf numFmtId="49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left" vertical="center"/>
    </xf>
    <xf numFmtId="164" fontId="4" fillId="7" borderId="1" xfId="0" applyNumberFormat="1" applyFont="1" applyFill="1" applyBorder="1" applyAlignment="1" applyProtection="1">
      <alignment horizontal="right" vertical="center"/>
      <protection locked="0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167" fontId="2" fillId="0" borderId="1" xfId="0" applyNumberFormat="1" applyFont="1" applyBorder="1" applyAlignment="1">
      <alignment vertical="center"/>
    </xf>
    <xf numFmtId="165" fontId="1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164" fontId="0" fillId="0" borderId="0" xfId="0" applyNumberFormat="1"/>
    <xf numFmtId="164" fontId="4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 applyProtection="1">
      <alignment horizontal="right" vertical="center"/>
      <protection locked="0"/>
    </xf>
    <xf numFmtId="164" fontId="4" fillId="8" borderId="1" xfId="0" applyNumberFormat="1" applyFont="1" applyFill="1" applyBorder="1" applyAlignment="1">
      <alignment vertical="center"/>
    </xf>
    <xf numFmtId="164" fontId="3" fillId="8" borderId="1" xfId="0" applyNumberFormat="1" applyFont="1" applyFill="1" applyBorder="1" applyAlignment="1" applyProtection="1">
      <alignment vertical="center"/>
      <protection locked="0"/>
    </xf>
    <xf numFmtId="164" fontId="3" fillId="8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right" vertical="center"/>
    </xf>
    <xf numFmtId="169" fontId="3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>
      <alignment horizontal="center" vertical="center"/>
    </xf>
    <xf numFmtId="168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 applyProtection="1">
      <alignment horizontal="right" vertical="center"/>
      <protection locked="0"/>
    </xf>
    <xf numFmtId="164" fontId="4" fillId="8" borderId="1" xfId="0" applyNumberFormat="1" applyFont="1" applyFill="1" applyBorder="1" applyAlignment="1" applyProtection="1">
      <alignment vertical="center"/>
      <protection locked="0"/>
    </xf>
    <xf numFmtId="167" fontId="2" fillId="8" borderId="1" xfId="0" applyNumberFormat="1" applyFont="1" applyFill="1" applyBorder="1" applyAlignment="1">
      <alignment vertical="center"/>
    </xf>
    <xf numFmtId="164" fontId="13" fillId="8" borderId="1" xfId="0" applyNumberFormat="1" applyFont="1" applyFill="1" applyBorder="1" applyAlignment="1">
      <alignment horizontal="right" vertical="center"/>
    </xf>
    <xf numFmtId="165" fontId="13" fillId="8" borderId="1" xfId="0" applyNumberFormat="1" applyFont="1" applyFill="1" applyBorder="1" applyAlignment="1">
      <alignment horizontal="right" vertical="center"/>
    </xf>
    <xf numFmtId="49" fontId="20" fillId="0" borderId="1" xfId="0" applyNumberFormat="1" applyFont="1" applyBorder="1" applyAlignment="1">
      <alignment horizontal="left" vertical="center" indent="1"/>
    </xf>
    <xf numFmtId="0" fontId="21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" fillId="6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4" fontId="3" fillId="4" borderId="3" xfId="0" applyNumberFormat="1" applyFont="1" applyFill="1" applyBorder="1" applyAlignment="1">
      <alignment horizontal="right" vertical="center"/>
    </xf>
    <xf numFmtId="164" fontId="3" fillId="4" borderId="2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7" fillId="4" borderId="1" xfId="0" applyFont="1" applyFill="1" applyBorder="1"/>
    <xf numFmtId="0" fontId="2" fillId="0" borderId="1" xfId="0" applyFont="1" applyBorder="1"/>
    <xf numFmtId="0" fontId="3" fillId="0" borderId="1" xfId="0" applyFont="1" applyBorder="1"/>
    <xf numFmtId="0" fontId="19" fillId="0" borderId="1" xfId="0" applyFont="1" applyBorder="1"/>
    <xf numFmtId="0" fontId="3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164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9" fontId="3" fillId="4" borderId="2" xfId="0" applyNumberFormat="1" applyFont="1" applyFill="1" applyBorder="1" applyAlignment="1">
      <alignment horizontal="right" vertical="center"/>
    </xf>
    <xf numFmtId="169" fontId="3" fillId="4" borderId="3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K88"/>
  <sheetViews>
    <sheetView showGridLines="0" tabSelected="1" topLeftCell="A67" workbookViewId="0">
      <selection activeCell="B89" sqref="B89"/>
    </sheetView>
  </sheetViews>
  <sheetFormatPr defaultColWidth="9.109375" defaultRowHeight="14.4" x14ac:dyDescent="0.3"/>
  <cols>
    <col min="1" max="1" width="7.33203125" customWidth="1"/>
    <col min="2" max="2" width="50.109375" customWidth="1"/>
    <col min="3" max="3" width="8" customWidth="1"/>
    <col min="4" max="4" width="23.6640625" customWidth="1"/>
    <col min="5" max="5" width="15.21875" customWidth="1"/>
    <col min="6" max="6" width="12.6640625" customWidth="1"/>
    <col min="7" max="7" width="1.6640625" customWidth="1"/>
  </cols>
  <sheetData>
    <row r="1" spans="1:6" ht="15.6" x14ac:dyDescent="0.3">
      <c r="F1" s="12" t="s">
        <v>146</v>
      </c>
    </row>
    <row r="3" spans="1:6" x14ac:dyDescent="0.3">
      <c r="A3" s="73" t="s">
        <v>139</v>
      </c>
      <c r="B3" s="73"/>
      <c r="C3" s="73"/>
      <c r="D3" s="73"/>
      <c r="E3" s="73"/>
      <c r="F3" s="73"/>
    </row>
    <row r="4" spans="1:6" x14ac:dyDescent="0.3">
      <c r="A4" s="74" t="s">
        <v>143</v>
      </c>
      <c r="B4" s="74"/>
      <c r="C4" s="74"/>
      <c r="D4" s="74"/>
      <c r="E4" s="74"/>
      <c r="F4" s="74"/>
    </row>
    <row r="5" spans="1:6" x14ac:dyDescent="0.3">
      <c r="A5" s="11"/>
      <c r="B5" s="11"/>
      <c r="C5" s="11"/>
      <c r="D5" s="11"/>
      <c r="E5" s="11"/>
      <c r="F5" s="48" t="s">
        <v>136</v>
      </c>
    </row>
    <row r="6" spans="1:6" x14ac:dyDescent="0.3">
      <c r="A6" s="14" t="s">
        <v>25</v>
      </c>
      <c r="B6" s="13" t="s">
        <v>116</v>
      </c>
      <c r="C6" s="116"/>
      <c r="D6" s="116"/>
      <c r="E6" s="82"/>
      <c r="F6" s="82"/>
    </row>
    <row r="7" spans="1:6" x14ac:dyDescent="0.3">
      <c r="A7" s="14" t="s">
        <v>108</v>
      </c>
      <c r="B7" s="13" t="s">
        <v>117</v>
      </c>
      <c r="C7" s="116"/>
      <c r="D7" s="116"/>
      <c r="E7" s="82"/>
      <c r="F7" s="82"/>
    </row>
    <row r="8" spans="1:6" x14ac:dyDescent="0.3">
      <c r="A8" s="14" t="s">
        <v>109</v>
      </c>
      <c r="B8" s="13" t="s">
        <v>118</v>
      </c>
      <c r="C8" s="117" t="s">
        <v>144</v>
      </c>
      <c r="D8" s="117"/>
      <c r="E8" s="82"/>
      <c r="F8" s="82"/>
    </row>
    <row r="9" spans="1:6" x14ac:dyDescent="0.3">
      <c r="A9" s="14" t="s">
        <v>110</v>
      </c>
      <c r="B9" s="13" t="s">
        <v>119</v>
      </c>
      <c r="C9" s="118" t="s">
        <v>39</v>
      </c>
      <c r="D9" s="118"/>
      <c r="E9" s="119"/>
      <c r="F9" s="119"/>
    </row>
    <row r="10" spans="1:6" x14ac:dyDescent="0.3">
      <c r="A10" s="14" t="s">
        <v>111</v>
      </c>
      <c r="B10" s="13" t="s">
        <v>120</v>
      </c>
      <c r="C10" s="120">
        <v>1</v>
      </c>
      <c r="D10" s="120"/>
      <c r="E10" s="121"/>
      <c r="F10" s="121"/>
    </row>
    <row r="11" spans="1:6" x14ac:dyDescent="0.3">
      <c r="A11" s="14"/>
      <c r="B11" s="13"/>
      <c r="C11" s="81" t="s">
        <v>85</v>
      </c>
      <c r="D11" s="82"/>
      <c r="E11" s="110" t="s">
        <v>84</v>
      </c>
      <c r="F11" s="111"/>
    </row>
    <row r="12" spans="1:6" ht="41.25" customHeight="1" x14ac:dyDescent="0.3">
      <c r="A12" s="14" t="s">
        <v>112</v>
      </c>
      <c r="B12" s="13" t="s">
        <v>121</v>
      </c>
      <c r="C12" s="107"/>
      <c r="D12" s="108"/>
      <c r="E12" s="107" t="s">
        <v>145</v>
      </c>
      <c r="F12" s="108"/>
    </row>
    <row r="13" spans="1:6" x14ac:dyDescent="0.3">
      <c r="A13" s="14" t="s">
        <v>113</v>
      </c>
      <c r="B13" s="69" t="s">
        <v>140</v>
      </c>
      <c r="C13" s="81"/>
      <c r="D13" s="82"/>
      <c r="E13" s="112"/>
      <c r="F13" s="113"/>
    </row>
    <row r="14" spans="1:6" x14ac:dyDescent="0.3">
      <c r="A14" s="14" t="s">
        <v>114</v>
      </c>
      <c r="B14" s="69" t="s">
        <v>141</v>
      </c>
      <c r="C14" s="83"/>
      <c r="D14" s="84"/>
      <c r="E14" s="114"/>
      <c r="F14" s="115"/>
    </row>
    <row r="15" spans="1:6" x14ac:dyDescent="0.3">
      <c r="A15" s="14" t="s">
        <v>115</v>
      </c>
      <c r="B15" s="70" t="s">
        <v>142</v>
      </c>
      <c r="C15" s="109"/>
      <c r="D15" s="84"/>
      <c r="E15" s="126">
        <v>509.56900000000002</v>
      </c>
      <c r="F15" s="115"/>
    </row>
    <row r="16" spans="1:6" x14ac:dyDescent="0.3">
      <c r="A16" s="11"/>
      <c r="B16" s="67"/>
      <c r="C16" s="11"/>
      <c r="D16" s="11"/>
      <c r="E16" s="11"/>
      <c r="F16" s="11"/>
    </row>
    <row r="17" spans="1:11" x14ac:dyDescent="0.3">
      <c r="A17" s="75" t="s">
        <v>21</v>
      </c>
      <c r="B17" s="77" t="s">
        <v>107</v>
      </c>
      <c r="C17" s="77"/>
      <c r="D17" s="77"/>
      <c r="E17" s="77"/>
      <c r="F17" s="77"/>
      <c r="G17" s="1"/>
    </row>
    <row r="18" spans="1:11" x14ac:dyDescent="0.3">
      <c r="A18" s="76"/>
      <c r="B18" s="75" t="s">
        <v>106</v>
      </c>
      <c r="C18" s="75" t="s">
        <v>19</v>
      </c>
      <c r="D18" s="27" t="s">
        <v>85</v>
      </c>
      <c r="E18" s="78" t="s">
        <v>84</v>
      </c>
      <c r="F18" s="78"/>
      <c r="G18" s="1"/>
    </row>
    <row r="19" spans="1:11" x14ac:dyDescent="0.3">
      <c r="A19" s="76"/>
      <c r="B19" s="75"/>
      <c r="C19" s="75"/>
      <c r="D19" s="15"/>
      <c r="E19" s="85">
        <v>2025</v>
      </c>
      <c r="F19" s="86"/>
      <c r="G19" s="9"/>
    </row>
    <row r="20" spans="1:11" x14ac:dyDescent="0.3">
      <c r="A20" s="76"/>
      <c r="B20" s="75"/>
      <c r="C20" s="75"/>
      <c r="D20" s="27" t="s">
        <v>17</v>
      </c>
      <c r="E20" s="79" t="s">
        <v>17</v>
      </c>
      <c r="F20" s="86"/>
      <c r="G20" s="9"/>
    </row>
    <row r="21" spans="1:11" x14ac:dyDescent="0.3">
      <c r="A21" s="30">
        <v>1</v>
      </c>
      <c r="B21" s="30">
        <v>2</v>
      </c>
      <c r="C21" s="30" t="s">
        <v>16</v>
      </c>
      <c r="D21" s="30">
        <v>3</v>
      </c>
      <c r="E21" s="91">
        <v>4</v>
      </c>
      <c r="F21" s="86"/>
      <c r="G21" s="8"/>
    </row>
    <row r="22" spans="1:11" x14ac:dyDescent="0.3">
      <c r="A22" s="16" t="s">
        <v>81</v>
      </c>
      <c r="B22" s="16" t="s">
        <v>80</v>
      </c>
      <c r="C22" s="17" t="s">
        <v>38</v>
      </c>
      <c r="D22" s="50"/>
      <c r="E22" s="92">
        <f>SUM(E23:F26)</f>
        <v>0</v>
      </c>
      <c r="F22" s="93"/>
      <c r="G22" s="7"/>
    </row>
    <row r="23" spans="1:11" x14ac:dyDescent="0.3">
      <c r="A23" s="19" t="s">
        <v>79</v>
      </c>
      <c r="B23" s="19" t="s">
        <v>78</v>
      </c>
      <c r="C23" s="20" t="s">
        <v>38</v>
      </c>
      <c r="D23" s="51"/>
      <c r="E23" s="94">
        <v>0</v>
      </c>
      <c r="F23" s="93"/>
      <c r="G23" s="1"/>
      <c r="K23" s="49"/>
    </row>
    <row r="24" spans="1:11" x14ac:dyDescent="0.3">
      <c r="A24" s="19" t="s">
        <v>77</v>
      </c>
      <c r="B24" s="22" t="s">
        <v>87</v>
      </c>
      <c r="C24" s="20" t="s">
        <v>38</v>
      </c>
      <c r="D24" s="51"/>
      <c r="E24" s="94">
        <v>0</v>
      </c>
      <c r="F24" s="93"/>
      <c r="G24" s="1"/>
    </row>
    <row r="25" spans="1:11" x14ac:dyDescent="0.3">
      <c r="A25" s="19" t="s">
        <v>76</v>
      </c>
      <c r="B25" s="22" t="s">
        <v>75</v>
      </c>
      <c r="C25" s="20" t="s">
        <v>38</v>
      </c>
      <c r="D25" s="52"/>
      <c r="E25" s="95"/>
      <c r="F25" s="96"/>
      <c r="G25" s="1"/>
    </row>
    <row r="26" spans="1:11" x14ac:dyDescent="0.3">
      <c r="A26" s="19" t="s">
        <v>74</v>
      </c>
      <c r="B26" s="22" t="s">
        <v>73</v>
      </c>
      <c r="C26" s="20" t="s">
        <v>38</v>
      </c>
      <c r="D26" s="52"/>
      <c r="E26" s="97"/>
      <c r="F26" s="98"/>
      <c r="G26" s="1"/>
    </row>
    <row r="27" spans="1:11" x14ac:dyDescent="0.3">
      <c r="A27" s="16" t="s">
        <v>72</v>
      </c>
      <c r="B27" s="16" t="s">
        <v>71</v>
      </c>
      <c r="C27" s="17" t="s">
        <v>38</v>
      </c>
      <c r="D27" s="50"/>
      <c r="E27" s="99">
        <f>SUM(E28:E29)</f>
        <v>0</v>
      </c>
      <c r="F27" s="100"/>
      <c r="G27" s="7"/>
    </row>
    <row r="28" spans="1:11" x14ac:dyDescent="0.3">
      <c r="A28" s="19" t="s">
        <v>70</v>
      </c>
      <c r="B28" s="19" t="s">
        <v>69</v>
      </c>
      <c r="C28" s="20" t="s">
        <v>38</v>
      </c>
      <c r="D28" s="52"/>
      <c r="E28" s="97"/>
      <c r="F28" s="98"/>
      <c r="G28" s="1"/>
    </row>
    <row r="29" spans="1:11" x14ac:dyDescent="0.3">
      <c r="A29" s="19" t="s">
        <v>68</v>
      </c>
      <c r="B29" s="22" t="s">
        <v>88</v>
      </c>
      <c r="C29" s="20" t="s">
        <v>38</v>
      </c>
      <c r="D29" s="52"/>
      <c r="E29" s="97"/>
      <c r="F29" s="103"/>
      <c r="G29" s="1"/>
    </row>
    <row r="30" spans="1:11" x14ac:dyDescent="0.3">
      <c r="A30" s="16" t="s">
        <v>67</v>
      </c>
      <c r="B30" s="16" t="s">
        <v>66</v>
      </c>
      <c r="C30" s="17" t="s">
        <v>38</v>
      </c>
      <c r="D30" s="53"/>
      <c r="E30" s="101">
        <f>SUM(E31:E32)</f>
        <v>0</v>
      </c>
      <c r="F30" s="102"/>
      <c r="G30" s="1"/>
    </row>
    <row r="31" spans="1:11" x14ac:dyDescent="0.3">
      <c r="A31" s="19" t="s">
        <v>65</v>
      </c>
      <c r="B31" s="19" t="s">
        <v>89</v>
      </c>
      <c r="C31" s="20" t="s">
        <v>38</v>
      </c>
      <c r="D31" s="54"/>
      <c r="E31" s="104"/>
      <c r="F31" s="105"/>
      <c r="G31" s="1"/>
    </row>
    <row r="32" spans="1:11" x14ac:dyDescent="0.3">
      <c r="A32" s="19" t="s">
        <v>64</v>
      </c>
      <c r="B32" s="22" t="s">
        <v>90</v>
      </c>
      <c r="C32" s="20" t="s">
        <v>38</v>
      </c>
      <c r="D32" s="54"/>
      <c r="E32" s="104"/>
      <c r="F32" s="105"/>
      <c r="G32" s="1"/>
    </row>
    <row r="33" spans="1:11" x14ac:dyDescent="0.3">
      <c r="A33" s="16" t="s">
        <v>63</v>
      </c>
      <c r="B33" s="16" t="s">
        <v>62</v>
      </c>
      <c r="C33" s="17" t="s">
        <v>38</v>
      </c>
      <c r="D33" s="53"/>
      <c r="E33" s="101">
        <f>SUM(E34:E37)</f>
        <v>0</v>
      </c>
      <c r="F33" s="102"/>
      <c r="G33" s="1"/>
    </row>
    <row r="34" spans="1:11" x14ac:dyDescent="0.3">
      <c r="A34" s="19" t="s">
        <v>61</v>
      </c>
      <c r="B34" s="22" t="s">
        <v>91</v>
      </c>
      <c r="C34" s="20" t="s">
        <v>38</v>
      </c>
      <c r="D34" s="55"/>
      <c r="E34" s="106">
        <v>0</v>
      </c>
      <c r="F34" s="102"/>
      <c r="G34" s="1"/>
    </row>
    <row r="35" spans="1:11" x14ac:dyDescent="0.3">
      <c r="A35" s="19" t="s">
        <v>60</v>
      </c>
      <c r="B35" s="22" t="s">
        <v>92</v>
      </c>
      <c r="C35" s="20" t="s">
        <v>38</v>
      </c>
      <c r="D35" s="54"/>
      <c r="E35" s="104"/>
      <c r="F35" s="105"/>
      <c r="G35" s="1"/>
    </row>
    <row r="36" spans="1:11" x14ac:dyDescent="0.3">
      <c r="A36" s="19" t="s">
        <v>59</v>
      </c>
      <c r="B36" s="22" t="s">
        <v>93</v>
      </c>
      <c r="C36" s="20" t="s">
        <v>38</v>
      </c>
      <c r="D36" s="56"/>
      <c r="E36" s="104"/>
      <c r="F36" s="105"/>
      <c r="G36" s="1"/>
      <c r="K36" s="49"/>
    </row>
    <row r="37" spans="1:11" x14ac:dyDescent="0.3">
      <c r="A37" s="19" t="s">
        <v>58</v>
      </c>
      <c r="B37" s="22" t="s">
        <v>94</v>
      </c>
      <c r="C37" s="20" t="s">
        <v>38</v>
      </c>
      <c r="D37" s="57"/>
      <c r="E37" s="124">
        <v>0</v>
      </c>
      <c r="F37" s="125"/>
      <c r="G37" s="1"/>
    </row>
    <row r="38" spans="1:11" x14ac:dyDescent="0.3">
      <c r="A38" s="16" t="s">
        <v>57</v>
      </c>
      <c r="B38" s="16" t="s">
        <v>56</v>
      </c>
      <c r="C38" s="17" t="s">
        <v>38</v>
      </c>
      <c r="D38" s="50"/>
      <c r="E38" s="99">
        <f>SUM(E39:E41)</f>
        <v>0.2</v>
      </c>
      <c r="F38" s="100"/>
      <c r="G38" s="1"/>
    </row>
    <row r="39" spans="1:11" x14ac:dyDescent="0.3">
      <c r="A39" s="19" t="s">
        <v>55</v>
      </c>
      <c r="B39" s="22" t="s">
        <v>54</v>
      </c>
      <c r="C39" s="20" t="s">
        <v>38</v>
      </c>
      <c r="D39" s="51"/>
      <c r="E39" s="124">
        <v>0.2</v>
      </c>
      <c r="F39" s="100"/>
      <c r="G39" s="1"/>
    </row>
    <row r="40" spans="1:11" x14ac:dyDescent="0.3">
      <c r="A40" s="19" t="s">
        <v>53</v>
      </c>
      <c r="B40" s="22" t="s">
        <v>52</v>
      </c>
      <c r="C40" s="20" t="s">
        <v>38</v>
      </c>
      <c r="D40" s="52"/>
      <c r="E40" s="122"/>
      <c r="F40" s="105"/>
      <c r="G40" s="1"/>
    </row>
    <row r="41" spans="1:11" x14ac:dyDescent="0.3">
      <c r="A41" s="19" t="s">
        <v>51</v>
      </c>
      <c r="B41" s="22" t="s">
        <v>50</v>
      </c>
      <c r="C41" s="20" t="s">
        <v>38</v>
      </c>
      <c r="D41" s="52"/>
      <c r="E41" s="122"/>
      <c r="F41" s="123"/>
      <c r="G41" s="1"/>
    </row>
    <row r="42" spans="1:11" x14ac:dyDescent="0.3">
      <c r="A42" s="16" t="s">
        <v>49</v>
      </c>
      <c r="B42" s="23" t="s">
        <v>48</v>
      </c>
      <c r="C42" s="17" t="s">
        <v>38</v>
      </c>
      <c r="D42" s="52"/>
      <c r="E42" s="122"/>
      <c r="F42" s="123"/>
      <c r="G42" s="1"/>
    </row>
    <row r="43" spans="1:11" x14ac:dyDescent="0.3">
      <c r="A43" s="16" t="s">
        <v>47</v>
      </c>
      <c r="B43" s="24" t="s">
        <v>46</v>
      </c>
      <c r="C43" s="17" t="s">
        <v>38</v>
      </c>
      <c r="D43" s="52"/>
      <c r="E43" s="122"/>
      <c r="F43" s="123"/>
      <c r="G43" s="1"/>
    </row>
    <row r="44" spans="1:11" x14ac:dyDescent="0.3">
      <c r="A44" s="16" t="s">
        <v>45</v>
      </c>
      <c r="B44" s="23" t="s">
        <v>44</v>
      </c>
      <c r="C44" s="17" t="s">
        <v>38</v>
      </c>
      <c r="D44" s="52"/>
      <c r="E44" s="122"/>
      <c r="F44" s="123"/>
      <c r="G44" s="1"/>
    </row>
    <row r="45" spans="1:11" x14ac:dyDescent="0.3">
      <c r="A45" s="16" t="s">
        <v>43</v>
      </c>
      <c r="B45" s="23" t="s">
        <v>42</v>
      </c>
      <c r="C45" s="17" t="s">
        <v>38</v>
      </c>
      <c r="D45" s="52"/>
      <c r="E45" s="122"/>
      <c r="F45" s="123"/>
      <c r="G45" s="1"/>
    </row>
    <row r="46" spans="1:11" x14ac:dyDescent="0.3">
      <c r="A46" s="16"/>
      <c r="B46" s="25" t="s">
        <v>95</v>
      </c>
      <c r="C46" s="20" t="s">
        <v>38</v>
      </c>
      <c r="D46" s="52"/>
      <c r="E46" s="122"/>
      <c r="F46" s="123"/>
      <c r="G46" s="1"/>
    </row>
    <row r="47" spans="1:11" x14ac:dyDescent="0.3">
      <c r="A47" s="16" t="s">
        <v>41</v>
      </c>
      <c r="B47" s="23" t="s">
        <v>137</v>
      </c>
      <c r="C47" s="17" t="s">
        <v>38</v>
      </c>
      <c r="D47" s="50"/>
      <c r="E47" s="99">
        <f>SUM(E22,E27,E30,E33,E38,E42:E45)</f>
        <v>0.2</v>
      </c>
      <c r="F47" s="100"/>
      <c r="G47" s="1"/>
    </row>
    <row r="48" spans="1:11" x14ac:dyDescent="0.3">
      <c r="A48" s="66" t="s">
        <v>40</v>
      </c>
      <c r="B48" s="22" t="s">
        <v>36</v>
      </c>
      <c r="C48" s="20" t="s">
        <v>35</v>
      </c>
      <c r="D48" s="58"/>
      <c r="E48" s="130"/>
      <c r="F48" s="131"/>
      <c r="G48" s="1"/>
    </row>
    <row r="49" spans="1:7" x14ac:dyDescent="0.3">
      <c r="A49" s="66" t="s">
        <v>39</v>
      </c>
      <c r="B49" s="22" t="s">
        <v>33</v>
      </c>
      <c r="C49" s="20" t="s">
        <v>82</v>
      </c>
      <c r="D49" s="51"/>
      <c r="E49" s="128" t="s">
        <v>3</v>
      </c>
      <c r="F49" s="129"/>
      <c r="G49" s="6"/>
    </row>
    <row r="50" spans="1:7" x14ac:dyDescent="0.3">
      <c r="A50" s="19" t="s">
        <v>37</v>
      </c>
      <c r="B50" s="22" t="s">
        <v>28</v>
      </c>
      <c r="C50" s="20" t="s">
        <v>82</v>
      </c>
      <c r="D50" s="51"/>
      <c r="E50" s="128" t="s">
        <v>3</v>
      </c>
      <c r="F50" s="129"/>
      <c r="G50" s="1"/>
    </row>
    <row r="51" spans="1:7" x14ac:dyDescent="0.3">
      <c r="A51" s="19" t="s">
        <v>34</v>
      </c>
      <c r="B51" s="22" t="s">
        <v>30</v>
      </c>
      <c r="C51" s="20" t="s">
        <v>82</v>
      </c>
      <c r="D51" s="59"/>
      <c r="E51" s="124">
        <v>2</v>
      </c>
      <c r="F51" s="127"/>
      <c r="G51" s="1"/>
    </row>
    <row r="52" spans="1:7" x14ac:dyDescent="0.3">
      <c r="A52" s="19" t="s">
        <v>32</v>
      </c>
      <c r="B52" s="22" t="s">
        <v>28</v>
      </c>
      <c r="C52" s="20" t="s">
        <v>82</v>
      </c>
      <c r="D52" s="59"/>
      <c r="E52" s="124"/>
      <c r="F52" s="127"/>
      <c r="G52" s="1"/>
    </row>
    <row r="53" spans="1:7" x14ac:dyDescent="0.3">
      <c r="A53" s="19" t="s">
        <v>31</v>
      </c>
      <c r="B53" s="22" t="s">
        <v>26</v>
      </c>
      <c r="C53" s="20" t="s">
        <v>82</v>
      </c>
      <c r="D53" s="59"/>
      <c r="E53" s="124"/>
      <c r="F53" s="127"/>
      <c r="G53" s="1"/>
    </row>
    <row r="54" spans="1:7" x14ac:dyDescent="0.3">
      <c r="A54" s="19" t="s">
        <v>29</v>
      </c>
      <c r="B54" s="22" t="s">
        <v>24</v>
      </c>
      <c r="C54" s="20" t="s">
        <v>82</v>
      </c>
      <c r="D54" s="59"/>
      <c r="E54" s="124">
        <v>2</v>
      </c>
      <c r="F54" s="127"/>
      <c r="G54" s="1"/>
    </row>
    <row r="55" spans="1:7" x14ac:dyDescent="0.3">
      <c r="A55" s="19" t="s">
        <v>27</v>
      </c>
      <c r="B55" s="22" t="s">
        <v>23</v>
      </c>
      <c r="C55" s="20" t="s">
        <v>82</v>
      </c>
      <c r="D55" s="51"/>
      <c r="E55" s="124">
        <v>2</v>
      </c>
      <c r="F55" s="127"/>
      <c r="G55" s="1"/>
    </row>
    <row r="56" spans="1:7" x14ac:dyDescent="0.3">
      <c r="A56" s="19" t="s">
        <v>25</v>
      </c>
      <c r="B56" s="22" t="s">
        <v>22</v>
      </c>
      <c r="C56" s="20" t="s">
        <v>82</v>
      </c>
      <c r="D56" s="59"/>
      <c r="E56" s="128" t="s">
        <v>3</v>
      </c>
      <c r="F56" s="129"/>
      <c r="G56" s="1"/>
    </row>
    <row r="57" spans="1:7" x14ac:dyDescent="0.3">
      <c r="A57" s="5"/>
      <c r="B57" s="4"/>
      <c r="C57" s="3"/>
      <c r="D57" s="2"/>
      <c r="E57" s="2"/>
      <c r="F57" s="2"/>
      <c r="G57" s="1"/>
    </row>
    <row r="58" spans="1:7" x14ac:dyDescent="0.3">
      <c r="A58" s="1"/>
      <c r="B58" s="1"/>
      <c r="C58" s="1"/>
      <c r="D58" s="1"/>
      <c r="E58" s="1"/>
      <c r="F58" s="33" t="s">
        <v>129</v>
      </c>
      <c r="G58" s="1"/>
    </row>
    <row r="59" spans="1:7" x14ac:dyDescent="0.3">
      <c r="A59" s="75" t="s">
        <v>21</v>
      </c>
      <c r="B59" s="77" t="s">
        <v>86</v>
      </c>
      <c r="C59" s="77"/>
      <c r="D59" s="77"/>
      <c r="E59" s="77"/>
      <c r="F59" s="77"/>
      <c r="G59" s="1"/>
    </row>
    <row r="60" spans="1:7" x14ac:dyDescent="0.3">
      <c r="A60" s="76"/>
      <c r="B60" s="75" t="s">
        <v>20</v>
      </c>
      <c r="C60" s="75" t="s">
        <v>19</v>
      </c>
      <c r="D60" s="26" t="s">
        <v>18</v>
      </c>
      <c r="E60" s="71" t="s">
        <v>85</v>
      </c>
      <c r="F60" s="79" t="s">
        <v>84</v>
      </c>
      <c r="G60" s="1"/>
    </row>
    <row r="61" spans="1:7" x14ac:dyDescent="0.3">
      <c r="A61" s="76"/>
      <c r="B61" s="75"/>
      <c r="C61" s="75"/>
      <c r="D61" s="29"/>
      <c r="E61" s="72"/>
      <c r="F61" s="80"/>
      <c r="G61" s="1"/>
    </row>
    <row r="62" spans="1:7" x14ac:dyDescent="0.3">
      <c r="A62" s="76"/>
      <c r="B62" s="75"/>
      <c r="C62" s="75"/>
      <c r="D62" s="29"/>
      <c r="E62" s="27" t="s">
        <v>17</v>
      </c>
      <c r="F62" s="28" t="s">
        <v>17</v>
      </c>
      <c r="G62" s="1"/>
    </row>
    <row r="63" spans="1:7" x14ac:dyDescent="0.3">
      <c r="A63" s="30">
        <v>1</v>
      </c>
      <c r="B63" s="30">
        <v>2</v>
      </c>
      <c r="C63" s="30" t="s">
        <v>16</v>
      </c>
      <c r="D63" s="30" t="s">
        <v>15</v>
      </c>
      <c r="E63" s="30" t="s">
        <v>130</v>
      </c>
      <c r="F63" s="30" t="s">
        <v>14</v>
      </c>
      <c r="G63" s="1"/>
    </row>
    <row r="64" spans="1:7" x14ac:dyDescent="0.3">
      <c r="A64" s="19" t="s">
        <v>13</v>
      </c>
      <c r="B64" s="22" t="s">
        <v>12</v>
      </c>
      <c r="C64" s="20" t="s">
        <v>83</v>
      </c>
      <c r="D64" s="68" t="s">
        <v>150</v>
      </c>
      <c r="E64" s="60"/>
      <c r="F64" s="35">
        <f>E47/F74</f>
        <v>0.1</v>
      </c>
      <c r="G64" s="1"/>
    </row>
    <row r="65" spans="1:7" x14ac:dyDescent="0.3">
      <c r="A65" s="23" t="s">
        <v>11</v>
      </c>
      <c r="B65" s="24" t="s">
        <v>100</v>
      </c>
      <c r="C65" s="36" t="s">
        <v>38</v>
      </c>
      <c r="D65" s="37" t="s">
        <v>122</v>
      </c>
      <c r="E65" s="50">
        <f>E66+E67</f>
        <v>0</v>
      </c>
      <c r="F65" s="18">
        <f>F66+F67</f>
        <v>0</v>
      </c>
      <c r="G65" s="1"/>
    </row>
    <row r="66" spans="1:7" ht="22.8" x14ac:dyDescent="0.3">
      <c r="A66" s="25" t="s">
        <v>96</v>
      </c>
      <c r="B66" s="38" t="s">
        <v>97</v>
      </c>
      <c r="C66" s="39" t="s">
        <v>38</v>
      </c>
      <c r="D66" s="37"/>
      <c r="E66" s="50">
        <v>0</v>
      </c>
      <c r="F66" s="18">
        <v>0</v>
      </c>
      <c r="G66" s="1"/>
    </row>
    <row r="67" spans="1:7" ht="22.8" x14ac:dyDescent="0.3">
      <c r="A67" s="25" t="s">
        <v>98</v>
      </c>
      <c r="B67" s="38" t="s">
        <v>131</v>
      </c>
      <c r="C67" s="39" t="s">
        <v>38</v>
      </c>
      <c r="D67" s="37"/>
      <c r="E67" s="50">
        <v>0</v>
      </c>
      <c r="F67" s="18">
        <v>0</v>
      </c>
      <c r="G67" s="1"/>
    </row>
    <row r="68" spans="1:7" x14ac:dyDescent="0.3">
      <c r="A68" s="23" t="s">
        <v>10</v>
      </c>
      <c r="B68" s="24" t="s">
        <v>99</v>
      </c>
      <c r="C68" s="36" t="s">
        <v>38</v>
      </c>
      <c r="D68" s="37" t="s">
        <v>123</v>
      </c>
      <c r="E68" s="61">
        <f>D47+E65</f>
        <v>0</v>
      </c>
      <c r="F68" s="44">
        <f>E47+F65</f>
        <v>0.2</v>
      </c>
      <c r="G68" s="1"/>
    </row>
    <row r="69" spans="1:7" x14ac:dyDescent="0.3">
      <c r="A69" s="23" t="s">
        <v>9</v>
      </c>
      <c r="B69" s="24" t="s">
        <v>101</v>
      </c>
      <c r="C69" s="36" t="s">
        <v>38</v>
      </c>
      <c r="D69" s="37"/>
      <c r="E69" s="62"/>
      <c r="F69" s="45"/>
      <c r="G69" s="1"/>
    </row>
    <row r="70" spans="1:7" ht="22.8" x14ac:dyDescent="0.3">
      <c r="A70" s="19" t="s">
        <v>7</v>
      </c>
      <c r="B70" s="22" t="s">
        <v>125</v>
      </c>
      <c r="C70" s="20" t="s">
        <v>8</v>
      </c>
      <c r="D70" s="34" t="s">
        <v>124</v>
      </c>
      <c r="E70" s="63"/>
      <c r="F70" s="46">
        <f>F69/F68*100</f>
        <v>0</v>
      </c>
      <c r="G70" s="1"/>
    </row>
    <row r="71" spans="1:7" x14ac:dyDescent="0.3">
      <c r="A71" s="19" t="s">
        <v>6</v>
      </c>
      <c r="B71" s="22" t="s">
        <v>126</v>
      </c>
      <c r="C71" s="20" t="s">
        <v>38</v>
      </c>
      <c r="D71" s="37"/>
      <c r="E71" s="55">
        <v>0</v>
      </c>
      <c r="F71" s="32">
        <v>0</v>
      </c>
      <c r="G71" s="1"/>
    </row>
    <row r="72" spans="1:7" x14ac:dyDescent="0.3">
      <c r="A72" s="19" t="s">
        <v>5</v>
      </c>
      <c r="B72" s="22" t="s">
        <v>127</v>
      </c>
      <c r="C72" s="20" t="s">
        <v>38</v>
      </c>
      <c r="D72" s="37" t="s">
        <v>132</v>
      </c>
      <c r="E72" s="55">
        <f>E69-E71</f>
        <v>0</v>
      </c>
      <c r="F72" s="32">
        <f>F69-F71</f>
        <v>0</v>
      </c>
      <c r="G72" s="1"/>
    </row>
    <row r="73" spans="1:7" ht="28.5" customHeight="1" x14ac:dyDescent="0.3">
      <c r="A73" s="40" t="s">
        <v>2</v>
      </c>
      <c r="B73" s="41" t="s">
        <v>138</v>
      </c>
      <c r="C73" s="42" t="s">
        <v>38</v>
      </c>
      <c r="D73" s="43" t="s">
        <v>133</v>
      </c>
      <c r="E73" s="64">
        <f>E68+E69</f>
        <v>0</v>
      </c>
      <c r="F73" s="31">
        <f>F68+F69</f>
        <v>0.2</v>
      </c>
      <c r="G73" s="1"/>
    </row>
    <row r="74" spans="1:7" x14ac:dyDescent="0.3">
      <c r="A74" s="19" t="s">
        <v>1</v>
      </c>
      <c r="B74" s="22" t="s">
        <v>4</v>
      </c>
      <c r="C74" s="20" t="s">
        <v>82</v>
      </c>
      <c r="D74" s="68" t="s">
        <v>151</v>
      </c>
      <c r="E74" s="51">
        <f>D49</f>
        <v>0</v>
      </c>
      <c r="F74" s="21">
        <f>E51+E53</f>
        <v>2</v>
      </c>
      <c r="G74" s="1"/>
    </row>
    <row r="75" spans="1:7" x14ac:dyDescent="0.3">
      <c r="A75" s="40" t="s">
        <v>104</v>
      </c>
      <c r="B75" s="41" t="s">
        <v>102</v>
      </c>
      <c r="C75" s="42" t="s">
        <v>105</v>
      </c>
      <c r="D75" s="43" t="s">
        <v>134</v>
      </c>
      <c r="E75" s="65"/>
      <c r="F75" s="47">
        <f>F73/F74</f>
        <v>0.1</v>
      </c>
      <c r="G75" s="1"/>
    </row>
    <row r="76" spans="1:7" x14ac:dyDescent="0.3">
      <c r="A76" s="40" t="s">
        <v>128</v>
      </c>
      <c r="B76" s="41" t="s">
        <v>103</v>
      </c>
      <c r="C76" s="42" t="s">
        <v>105</v>
      </c>
      <c r="D76" s="43" t="s">
        <v>135</v>
      </c>
      <c r="E76" s="65"/>
      <c r="F76" s="47">
        <f>F75*(1+10%)</f>
        <v>0.11000000000000001</v>
      </c>
      <c r="G76" s="1"/>
    </row>
    <row r="79" spans="1:7" ht="13.95" customHeight="1" x14ac:dyDescent="0.3">
      <c r="A79" s="10" t="s">
        <v>0</v>
      </c>
    </row>
    <row r="80" spans="1:7" ht="14.4" customHeight="1" x14ac:dyDescent="0.3">
      <c r="A80" s="89" t="s">
        <v>147</v>
      </c>
      <c r="B80" s="89"/>
      <c r="C80" s="89"/>
      <c r="D80" s="89"/>
      <c r="E80" s="89"/>
      <c r="F80" s="89"/>
      <c r="G80" s="89"/>
    </row>
    <row r="81" spans="1:7" ht="30" customHeight="1" x14ac:dyDescent="0.3">
      <c r="A81" s="89"/>
      <c r="B81" s="89"/>
      <c r="C81" s="89"/>
      <c r="D81" s="89"/>
      <c r="E81" s="89"/>
      <c r="F81" s="89"/>
      <c r="G81" s="89"/>
    </row>
    <row r="82" spans="1:7" ht="13.95" customHeight="1" x14ac:dyDescent="0.3">
      <c r="A82" s="89" t="s">
        <v>152</v>
      </c>
      <c r="B82" s="90"/>
      <c r="C82" s="90"/>
      <c r="D82" s="90"/>
      <c r="E82" s="90"/>
      <c r="F82" s="90"/>
    </row>
    <row r="83" spans="1:7" ht="27" customHeight="1" x14ac:dyDescent="0.3">
      <c r="A83" s="90"/>
      <c r="B83" s="90"/>
      <c r="C83" s="90"/>
      <c r="D83" s="90"/>
      <c r="E83" s="90"/>
      <c r="F83" s="90"/>
    </row>
    <row r="84" spans="1:7" ht="6.6" customHeight="1" x14ac:dyDescent="0.3">
      <c r="A84" s="87" t="s">
        <v>148</v>
      </c>
      <c r="B84" s="87"/>
      <c r="C84" s="87"/>
      <c r="D84" s="87"/>
      <c r="E84" s="87"/>
      <c r="F84" s="87"/>
    </row>
    <row r="85" spans="1:7" ht="11.4" customHeight="1" x14ac:dyDescent="0.3">
      <c r="A85" s="87"/>
      <c r="B85" s="87"/>
      <c r="C85" s="87"/>
      <c r="D85" s="87"/>
      <c r="E85" s="87"/>
      <c r="F85" s="87"/>
    </row>
    <row r="86" spans="1:7" ht="25.2" customHeight="1" x14ac:dyDescent="0.3">
      <c r="A86" s="88" t="s">
        <v>149</v>
      </c>
      <c r="B86" s="88"/>
      <c r="C86" s="88"/>
      <c r="D86" s="88"/>
      <c r="E86" s="88"/>
      <c r="F86" s="88"/>
    </row>
    <row r="88" spans="1:7" ht="8.4" customHeight="1" x14ac:dyDescent="0.3"/>
  </sheetData>
  <mergeCells count="70">
    <mergeCell ref="A80:G81"/>
    <mergeCell ref="E15:F15"/>
    <mergeCell ref="E53:F53"/>
    <mergeCell ref="E54:F54"/>
    <mergeCell ref="E55:F55"/>
    <mergeCell ref="E56:F56"/>
    <mergeCell ref="E48:F48"/>
    <mergeCell ref="E49:F49"/>
    <mergeCell ref="E50:F50"/>
    <mergeCell ref="E51:F51"/>
    <mergeCell ref="E52:F52"/>
    <mergeCell ref="E40:F40"/>
    <mergeCell ref="E47:F47"/>
    <mergeCell ref="E41:F41"/>
    <mergeCell ref="E42:F42"/>
    <mergeCell ref="E43:F43"/>
    <mergeCell ref="E44:F44"/>
    <mergeCell ref="E45:F45"/>
    <mergeCell ref="E46:F46"/>
    <mergeCell ref="E36:F36"/>
    <mergeCell ref="E37:F37"/>
    <mergeCell ref="E38:F38"/>
    <mergeCell ref="E39:F39"/>
    <mergeCell ref="C6:F6"/>
    <mergeCell ref="C7:F7"/>
    <mergeCell ref="C8:F8"/>
    <mergeCell ref="C9:F9"/>
    <mergeCell ref="C10:F10"/>
    <mergeCell ref="E33:F33"/>
    <mergeCell ref="E34:F34"/>
    <mergeCell ref="E35:F35"/>
    <mergeCell ref="C11:D11"/>
    <mergeCell ref="C12:D12"/>
    <mergeCell ref="C15:D15"/>
    <mergeCell ref="E11:F11"/>
    <mergeCell ref="E12:F12"/>
    <mergeCell ref="E13:F13"/>
    <mergeCell ref="E14:F14"/>
    <mergeCell ref="A84:F85"/>
    <mergeCell ref="A86:F86"/>
    <mergeCell ref="A82:F83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30:F30"/>
    <mergeCell ref="E29:F29"/>
    <mergeCell ref="E31:F31"/>
    <mergeCell ref="E32:F32"/>
    <mergeCell ref="E60:E61"/>
    <mergeCell ref="A3:F3"/>
    <mergeCell ref="A4:F4"/>
    <mergeCell ref="A17:A20"/>
    <mergeCell ref="B17:F17"/>
    <mergeCell ref="B18:B20"/>
    <mergeCell ref="C18:C20"/>
    <mergeCell ref="E18:F18"/>
    <mergeCell ref="A59:A62"/>
    <mergeCell ref="B59:F59"/>
    <mergeCell ref="B60:B62"/>
    <mergeCell ref="F60:F61"/>
    <mergeCell ref="C60:C62"/>
    <mergeCell ref="C13:D13"/>
    <mergeCell ref="C14:D14"/>
    <mergeCell ref="E19:F19"/>
  </mergeCells>
  <phoneticPr fontId="1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rowBreaks count="1" manualBreakCount="1">
    <brk id="57" max="16383" man="1"/>
  </rowBreaks>
  <ignoredErrors>
    <ignoredError sqref="E68:F68" unlockedFormula="1"/>
    <ignoredError sqref="F7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čištění 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2023-08-28T07:47:41Z</dcterms:created>
  <dcterms:modified xsi:type="dcterms:W3CDTF">2024-05-09T11:58:34Z</dcterms:modified>
</cp:coreProperties>
</file>